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7100" windowHeight="11640"/>
  </bookViews>
  <sheets>
    <sheet name="Blad1" sheetId="1" r:id="rId1"/>
    <sheet name="Blad2" sheetId="2" r:id="rId2"/>
    <sheet name="Blad3" sheetId="3" r:id="rId3"/>
    <sheet name="Blad4" sheetId="4" r:id="rId4"/>
  </sheets>
  <definedNames>
    <definedName name="Ang">Blad1!$A$21:$A$32</definedName>
    <definedName name="Clmp">Blad1!$E$18</definedName>
    <definedName name="Dia">Blad1!$A$18</definedName>
    <definedName name="H_Tot">Blad1!$C$18</definedName>
    <definedName name="H_Tot_2">Blad1!$D$18</definedName>
  </definedNames>
  <calcPr calcId="145621"/>
</workbook>
</file>

<file path=xl/calcChain.xml><?xml version="1.0" encoding="utf-8"?>
<calcChain xmlns="http://schemas.openxmlformats.org/spreadsheetml/2006/main">
  <c r="B38" i="1" l="1"/>
  <c r="B37" i="1"/>
  <c r="B36" i="1"/>
  <c r="D36" i="1" s="1"/>
  <c r="B35" i="1"/>
  <c r="D35" i="1" s="1"/>
  <c r="B34" i="1"/>
  <c r="D34" i="1" s="1"/>
  <c r="B33" i="1"/>
  <c r="D33" i="1" s="1"/>
  <c r="B32" i="1"/>
  <c r="D32" i="1" s="1"/>
  <c r="B31" i="1"/>
  <c r="D31" i="1" s="1"/>
  <c r="E38" i="1"/>
  <c r="D38" i="1"/>
  <c r="H38" i="1" s="1"/>
  <c r="E37" i="1"/>
  <c r="D37" i="1"/>
  <c r="H37" i="1" s="1"/>
  <c r="E36" i="1"/>
  <c r="E35" i="1"/>
  <c r="E34" i="1"/>
  <c r="E33" i="1"/>
  <c r="E32" i="1"/>
  <c r="E31" i="1"/>
  <c r="B28" i="1"/>
  <c r="D28" i="1" s="1"/>
  <c r="B27" i="1"/>
  <c r="D27" i="1" s="1"/>
  <c r="B26" i="1"/>
  <c r="D26" i="1" s="1"/>
  <c r="B25" i="1"/>
  <c r="D25" i="1" s="1"/>
  <c r="B24" i="1"/>
  <c r="D24" i="1" s="1"/>
  <c r="B23" i="1"/>
  <c r="D23" i="1" s="1"/>
  <c r="B22" i="1"/>
  <c r="D22" i="1" s="1"/>
  <c r="B21" i="1"/>
  <c r="D21" i="1" s="1"/>
  <c r="H34" i="1" l="1"/>
  <c r="F37" i="1"/>
  <c r="H36" i="1"/>
  <c r="F36" i="1"/>
  <c r="H33" i="1"/>
  <c r="F33" i="1"/>
  <c r="H31" i="1"/>
  <c r="F31" i="1"/>
  <c r="F35" i="1"/>
  <c r="H35" i="1"/>
  <c r="H32" i="1"/>
  <c r="F32" i="1"/>
  <c r="F34" i="1"/>
  <c r="F38" i="1"/>
  <c r="E28" i="1"/>
  <c r="H28" i="1" s="1"/>
  <c r="E27" i="1"/>
  <c r="F27" i="1" s="1"/>
  <c r="E26" i="1"/>
  <c r="H26" i="1" s="1"/>
  <c r="E25" i="1"/>
  <c r="H25" i="1" s="1"/>
  <c r="E24" i="1"/>
  <c r="H24" i="1" s="1"/>
  <c r="E23" i="1"/>
  <c r="H23" i="1" s="1"/>
  <c r="E22" i="1"/>
  <c r="H22" i="1" s="1"/>
  <c r="E21" i="1"/>
  <c r="H21" i="1" s="1"/>
  <c r="H27" i="1" l="1"/>
  <c r="F28" i="1"/>
  <c r="F26" i="1"/>
  <c r="F22" i="1"/>
  <c r="F25" i="1"/>
  <c r="F24" i="1"/>
  <c r="F23" i="1"/>
  <c r="F21" i="1"/>
</calcChain>
</file>

<file path=xl/sharedStrings.xml><?xml version="1.0" encoding="utf-8"?>
<sst xmlns="http://schemas.openxmlformats.org/spreadsheetml/2006/main" count="22" uniqueCount="15">
  <si>
    <t>Diameter rol</t>
  </si>
  <si>
    <t>Hoogte totaal</t>
  </si>
  <si>
    <t>H_2</t>
  </si>
  <si>
    <t>L_1</t>
  </si>
  <si>
    <t>L2</t>
  </si>
  <si>
    <t>Afstand op mal</t>
  </si>
  <si>
    <t>L_tot</t>
  </si>
  <si>
    <t>H_1</t>
  </si>
  <si>
    <t>Breedte klem</t>
  </si>
  <si>
    <t>D</t>
  </si>
  <si>
    <t>W</t>
  </si>
  <si>
    <t>A</t>
  </si>
  <si>
    <t>Snijhoek</t>
  </si>
  <si>
    <t xml:space="preserve"> © Peter de Jong</t>
  </si>
  <si>
    <t>INSTELMAL BEITELHOEK VERITAS JIG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</si>
</sst>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8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4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2" fontId="0" fillId="0" borderId="0" xfId="0" applyNumberFormat="1"/>
    <xf numFmtId="0" fontId="0" fillId="0" borderId="1" xfId="0" applyBorder="1"/>
    <xf numFmtId="2" fontId="0" fillId="0" borderId="1" xfId="0" applyNumberFormat="1" applyBorder="1"/>
    <xf numFmtId="2" fontId="0" fillId="2" borderId="0" xfId="0" applyNumberFormat="1" applyFill="1"/>
    <xf numFmtId="0" fontId="0" fillId="3" borderId="0" xfId="0" applyFill="1"/>
    <xf numFmtId="0" fontId="0" fillId="0" borderId="0" xfId="0" applyBorder="1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2" borderId="0" xfId="0" applyFill="1"/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FFFF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361951</xdr:colOff>
      <xdr:row>1</xdr:row>
      <xdr:rowOff>0</xdr:rowOff>
    </xdr:from>
    <xdr:to>
      <xdr:col>7</xdr:col>
      <xdr:colOff>447334</xdr:colOff>
      <xdr:row>12</xdr:row>
      <xdr:rowOff>161925</xdr:rowOff>
    </xdr:to>
    <xdr:pic>
      <xdr:nvPicPr>
        <xdr:cNvPr id="3" name="Afbeelding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51" y="295275"/>
          <a:ext cx="4590708" cy="2257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tabSelected="1" workbookViewId="0">
      <selection activeCell="F45" sqref="F45"/>
    </sheetView>
  </sheetViews>
  <sheetFormatPr defaultRowHeight="15" x14ac:dyDescent="0.25"/>
  <cols>
    <col min="4" max="4" width="12.7109375" bestFit="1" customWidth="1"/>
    <col min="8" max="8" width="9.140625" style="1"/>
  </cols>
  <sheetData>
    <row r="1" spans="1:9" ht="23.25" x14ac:dyDescent="0.35">
      <c r="A1" s="7" t="s">
        <v>14</v>
      </c>
    </row>
    <row r="9" spans="1:9" x14ac:dyDescent="0.25">
      <c r="I9" s="6"/>
    </row>
    <row r="10" spans="1:9" x14ac:dyDescent="0.25">
      <c r="I10" s="6"/>
    </row>
    <row r="16" spans="1:9" x14ac:dyDescent="0.25">
      <c r="A16" t="s">
        <v>0</v>
      </c>
      <c r="C16" t="s">
        <v>1</v>
      </c>
      <c r="E16" t="s">
        <v>8</v>
      </c>
    </row>
    <row r="17" spans="1:8" x14ac:dyDescent="0.25">
      <c r="A17" t="s">
        <v>9</v>
      </c>
      <c r="C17" t="s">
        <v>7</v>
      </c>
      <c r="D17" t="s">
        <v>2</v>
      </c>
      <c r="E17" t="s">
        <v>10</v>
      </c>
    </row>
    <row r="18" spans="1:8" x14ac:dyDescent="0.25">
      <c r="A18" s="5">
        <v>18.100000000000001</v>
      </c>
      <c r="C18" s="5">
        <v>30.5</v>
      </c>
      <c r="D18" s="5">
        <v>24.65</v>
      </c>
      <c r="E18" s="5">
        <v>36.549999999999997</v>
      </c>
    </row>
    <row r="19" spans="1:8" x14ac:dyDescent="0.25">
      <c r="H19" s="1" t="s">
        <v>5</v>
      </c>
    </row>
    <row r="20" spans="1:8" x14ac:dyDescent="0.25">
      <c r="A20" s="2" t="s">
        <v>12</v>
      </c>
      <c r="B20" s="2" t="s">
        <v>7</v>
      </c>
      <c r="C20" s="2"/>
      <c r="D20" s="2" t="s">
        <v>3</v>
      </c>
      <c r="E20" s="2" t="s">
        <v>4</v>
      </c>
      <c r="F20" s="2" t="s">
        <v>6</v>
      </c>
      <c r="G20" s="2"/>
      <c r="H20" s="3" t="s">
        <v>11</v>
      </c>
    </row>
    <row r="21" spans="1:8" x14ac:dyDescent="0.25">
      <c r="A21" s="10">
        <v>15</v>
      </c>
      <c r="B21">
        <f t="shared" ref="B21:B28" si="0">(H_Tot-Dia/2)+COS(2*PI()*A21/360)*Dia/2</f>
        <v>30.191628727916068</v>
      </c>
      <c r="D21">
        <f t="shared" ref="D21:D28" si="1">B21/TAN(2*PI()*A21/360)</f>
        <v>112.67669237583888</v>
      </c>
      <c r="E21">
        <f t="shared" ref="E21" si="2">SIN(2*PI()*A21/360)*Dia/2</f>
        <v>2.3423123581778129</v>
      </c>
      <c r="F21">
        <f>D21+E21</f>
        <v>115.01900473401669</v>
      </c>
      <c r="H21" s="4">
        <f>D21+E21-(Clmp/2)</f>
        <v>96.744004734016698</v>
      </c>
    </row>
    <row r="22" spans="1:8" x14ac:dyDescent="0.25">
      <c r="A22" s="10">
        <v>18</v>
      </c>
      <c r="B22">
        <f t="shared" si="0"/>
        <v>30.05706147247114</v>
      </c>
      <c r="D22">
        <f t="shared" si="1"/>
        <v>92.506123269689027</v>
      </c>
      <c r="E22">
        <f t="shared" ref="E22:E28" si="3">SIN(2*PI()*A22/360)*Dia/2</f>
        <v>2.7966037990932739</v>
      </c>
      <c r="F22">
        <f t="shared" ref="F22:F28" si="4">D22+E22</f>
        <v>95.302727068782303</v>
      </c>
      <c r="G22" s="2"/>
      <c r="H22" s="4">
        <f t="shared" ref="H22:H28" si="5">D22+E22-Clmp/2</f>
        <v>77.027727068782298</v>
      </c>
    </row>
    <row r="23" spans="1:8" x14ac:dyDescent="0.25">
      <c r="A23" s="10">
        <v>20</v>
      </c>
      <c r="B23">
        <f t="shared" si="0"/>
        <v>29.954218218112473</v>
      </c>
      <c r="D23">
        <f t="shared" si="1"/>
        <v>82.298538171680292</v>
      </c>
      <c r="E23">
        <f t="shared" si="3"/>
        <v>3.095282297097302</v>
      </c>
      <c r="F23">
        <f t="shared" si="4"/>
        <v>85.393820468777591</v>
      </c>
      <c r="H23" s="4">
        <f t="shared" si="5"/>
        <v>67.118820468777585</v>
      </c>
    </row>
    <row r="24" spans="1:8" x14ac:dyDescent="0.25">
      <c r="A24" s="10">
        <v>25</v>
      </c>
      <c r="B24">
        <f t="shared" si="0"/>
        <v>29.652085472681684</v>
      </c>
      <c r="D24">
        <f t="shared" si="1"/>
        <v>63.589102503706819</v>
      </c>
      <c r="E24">
        <f t="shared" si="3"/>
        <v>3.8246952687533304</v>
      </c>
      <c r="F24">
        <f t="shared" si="4"/>
        <v>67.413797772460143</v>
      </c>
      <c r="H24" s="4">
        <f t="shared" si="5"/>
        <v>49.138797772460144</v>
      </c>
    </row>
    <row r="25" spans="1:8" x14ac:dyDescent="0.25">
      <c r="A25" s="10">
        <v>30</v>
      </c>
      <c r="B25">
        <f t="shared" si="0"/>
        <v>29.287529904249169</v>
      </c>
      <c r="D25">
        <f t="shared" si="1"/>
        <v>50.727489822352418</v>
      </c>
      <c r="E25">
        <f t="shared" si="3"/>
        <v>4.5249999999999995</v>
      </c>
      <c r="F25">
        <f t="shared" si="4"/>
        <v>55.252489822352416</v>
      </c>
      <c r="H25" s="4">
        <f t="shared" si="5"/>
        <v>36.977489822352418</v>
      </c>
    </row>
    <row r="26" spans="1:8" x14ac:dyDescent="0.25">
      <c r="A26" s="10">
        <v>35</v>
      </c>
      <c r="B26">
        <f t="shared" si="0"/>
        <v>28.863326000815377</v>
      </c>
      <c r="D26">
        <f t="shared" si="1"/>
        <v>41.221101496012331</v>
      </c>
      <c r="E26">
        <f t="shared" si="3"/>
        <v>5.1908667489769673</v>
      </c>
      <c r="F26">
        <f t="shared" si="4"/>
        <v>46.411968244989296</v>
      </c>
      <c r="H26" s="4">
        <f t="shared" si="5"/>
        <v>28.136968244989298</v>
      </c>
    </row>
    <row r="27" spans="1:8" x14ac:dyDescent="0.25">
      <c r="A27" s="10">
        <v>40</v>
      </c>
      <c r="B27">
        <f t="shared" si="0"/>
        <v>28.38270221022675</v>
      </c>
      <c r="D27">
        <f t="shared" si="1"/>
        <v>33.825187326569356</v>
      </c>
      <c r="E27">
        <f t="shared" si="3"/>
        <v>5.8172278676631803</v>
      </c>
      <c r="F27">
        <f t="shared" si="4"/>
        <v>39.642415194232534</v>
      </c>
      <c r="H27" s="4">
        <f t="shared" si="5"/>
        <v>21.367415194232535</v>
      </c>
    </row>
    <row r="28" spans="1:8" x14ac:dyDescent="0.25">
      <c r="A28" s="10">
        <v>45</v>
      </c>
      <c r="B28">
        <f t="shared" si="0"/>
        <v>27.849316369738254</v>
      </c>
      <c r="D28">
        <f t="shared" si="1"/>
        <v>27.849316369738258</v>
      </c>
      <c r="E28">
        <f t="shared" si="3"/>
        <v>6.3993163697382549</v>
      </c>
      <c r="F28">
        <f t="shared" si="4"/>
        <v>34.248632739476513</v>
      </c>
      <c r="H28" s="4">
        <f t="shared" si="5"/>
        <v>15.973632739476514</v>
      </c>
    </row>
    <row r="30" spans="1:8" x14ac:dyDescent="0.25">
      <c r="A30" s="2" t="s">
        <v>12</v>
      </c>
      <c r="B30" s="2" t="s">
        <v>2</v>
      </c>
      <c r="C30" s="2"/>
      <c r="D30" s="2" t="s">
        <v>3</v>
      </c>
      <c r="E30" s="2" t="s">
        <v>4</v>
      </c>
      <c r="F30" s="2" t="s">
        <v>6</v>
      </c>
      <c r="H30" s="3" t="s">
        <v>11</v>
      </c>
    </row>
    <row r="31" spans="1:8" x14ac:dyDescent="0.25">
      <c r="A31" s="10">
        <v>15</v>
      </c>
      <c r="B31">
        <f t="shared" ref="B31:B38" si="6">(H_Tot_2-Dia/2)+COS(2*PI()*A31/360)*Dia/2</f>
        <v>24.341628727916067</v>
      </c>
      <c r="D31">
        <f t="shared" ref="D31:D38" si="7">B31/TAN(2*PI()*A31/360)</f>
        <v>90.844195151560939</v>
      </c>
      <c r="E31">
        <f t="shared" ref="E31" si="8">SIN(2*PI()*A31/360)*Dia/2</f>
        <v>2.3423123581778129</v>
      </c>
      <c r="F31">
        <f>D31+E31</f>
        <v>93.186507509738746</v>
      </c>
      <c r="H31" s="4">
        <f>D31+E31-(Clmp/2)</f>
        <v>74.911507509738755</v>
      </c>
    </row>
    <row r="32" spans="1:8" x14ac:dyDescent="0.25">
      <c r="A32" s="10">
        <v>18</v>
      </c>
      <c r="B32">
        <f t="shared" si="6"/>
        <v>24.207061472471139</v>
      </c>
      <c r="D32">
        <f t="shared" si="7"/>
        <v>74.501674577213777</v>
      </c>
      <c r="E32">
        <f t="shared" ref="E32:E38" si="9">SIN(2*PI()*A32/360)*Dia/2</f>
        <v>2.7966037990932739</v>
      </c>
      <c r="F32">
        <f t="shared" ref="F32:F38" si="10">D32+E32</f>
        <v>77.298278376307053</v>
      </c>
      <c r="G32" s="2"/>
      <c r="H32" s="4">
        <f t="shared" ref="H32:H38" si="11">D32+E32-Clmp/2</f>
        <v>59.023278376307054</v>
      </c>
    </row>
    <row r="33" spans="1:8" x14ac:dyDescent="0.25">
      <c r="A33" s="10">
        <v>20</v>
      </c>
      <c r="B33">
        <f t="shared" si="6"/>
        <v>24.104218218112472</v>
      </c>
      <c r="D33">
        <f t="shared" si="7"/>
        <v>66.225795267870751</v>
      </c>
      <c r="E33">
        <f t="shared" si="9"/>
        <v>3.095282297097302</v>
      </c>
      <c r="F33">
        <f t="shared" si="10"/>
        <v>69.32107756496805</v>
      </c>
      <c r="H33" s="4">
        <f t="shared" si="11"/>
        <v>51.046077564968051</v>
      </c>
    </row>
    <row r="34" spans="1:8" x14ac:dyDescent="0.25">
      <c r="A34" s="10">
        <v>25</v>
      </c>
      <c r="B34">
        <f t="shared" si="6"/>
        <v>23.802085472681682</v>
      </c>
      <c r="D34">
        <f t="shared" si="7"/>
        <v>51.043737018725899</v>
      </c>
      <c r="E34">
        <f t="shared" si="9"/>
        <v>3.8246952687533304</v>
      </c>
      <c r="F34">
        <f t="shared" si="10"/>
        <v>54.86843228747923</v>
      </c>
      <c r="H34" s="4">
        <f t="shared" si="11"/>
        <v>36.593432287479231</v>
      </c>
    </row>
    <row r="35" spans="1:8" x14ac:dyDescent="0.25">
      <c r="A35" s="10">
        <v>30</v>
      </c>
      <c r="B35">
        <f t="shared" si="6"/>
        <v>23.437529904249168</v>
      </c>
      <c r="D35">
        <f t="shared" si="7"/>
        <v>40.594992598074484</v>
      </c>
      <c r="E35">
        <f t="shared" si="9"/>
        <v>4.5249999999999995</v>
      </c>
      <c r="F35">
        <f t="shared" si="10"/>
        <v>45.119992598074482</v>
      </c>
      <c r="H35" s="4">
        <f t="shared" si="11"/>
        <v>26.844992598074484</v>
      </c>
    </row>
    <row r="36" spans="1:8" x14ac:dyDescent="0.25">
      <c r="A36" s="10">
        <v>35</v>
      </c>
      <c r="B36">
        <f t="shared" si="6"/>
        <v>23.013326000815375</v>
      </c>
      <c r="D36">
        <f t="shared" si="7"/>
        <v>32.866435656570957</v>
      </c>
      <c r="E36">
        <f t="shared" si="9"/>
        <v>5.1908667489769673</v>
      </c>
      <c r="F36">
        <f t="shared" si="10"/>
        <v>38.057302405547922</v>
      </c>
      <c r="H36" s="4">
        <f t="shared" si="11"/>
        <v>19.782302405547924</v>
      </c>
    </row>
    <row r="37" spans="1:8" x14ac:dyDescent="0.25">
      <c r="A37" s="10">
        <v>40</v>
      </c>
      <c r="B37">
        <f t="shared" si="6"/>
        <v>22.532702210226748</v>
      </c>
      <c r="D37">
        <f t="shared" si="7"/>
        <v>26.853428809893224</v>
      </c>
      <c r="E37">
        <f t="shared" si="9"/>
        <v>5.8172278676631803</v>
      </c>
      <c r="F37">
        <f t="shared" si="10"/>
        <v>32.670656677556401</v>
      </c>
      <c r="H37" s="4">
        <f t="shared" si="11"/>
        <v>14.395656677556403</v>
      </c>
    </row>
    <row r="38" spans="1:8" x14ac:dyDescent="0.25">
      <c r="A38" s="10">
        <v>45</v>
      </c>
      <c r="B38">
        <f t="shared" si="6"/>
        <v>21.999316369738253</v>
      </c>
      <c r="D38">
        <f t="shared" si="7"/>
        <v>21.999316369738256</v>
      </c>
      <c r="E38">
        <f t="shared" si="9"/>
        <v>6.3993163697382549</v>
      </c>
      <c r="F38">
        <f t="shared" si="10"/>
        <v>28.398632739476511</v>
      </c>
      <c r="H38" s="4">
        <f t="shared" si="11"/>
        <v>10.123632739476513</v>
      </c>
    </row>
    <row r="40" spans="1:8" ht="18.75" x14ac:dyDescent="0.3">
      <c r="A40" s="9" t="s">
        <v>13</v>
      </c>
    </row>
    <row r="41" spans="1:8" x14ac:dyDescent="0.25">
      <c r="B41" s="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4</vt:i4>
      </vt:variant>
      <vt:variant>
        <vt:lpstr>Benoemde bereiken</vt:lpstr>
      </vt:variant>
      <vt:variant>
        <vt:i4>5</vt:i4>
      </vt:variant>
    </vt:vector>
  </HeadingPairs>
  <TitlesOfParts>
    <vt:vector size="9" baseType="lpstr">
      <vt:lpstr>Blad1</vt:lpstr>
      <vt:lpstr>Blad2</vt:lpstr>
      <vt:lpstr>Blad3</vt:lpstr>
      <vt:lpstr>Blad4</vt:lpstr>
      <vt:lpstr>Ang</vt:lpstr>
      <vt:lpstr>Clmp</vt:lpstr>
      <vt:lpstr>Dia</vt:lpstr>
      <vt:lpstr>H_Tot</vt:lpstr>
      <vt:lpstr>H_Tot_2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Peter</cp:lastModifiedBy>
  <dcterms:created xsi:type="dcterms:W3CDTF">2023-09-19T19:06:15Z</dcterms:created>
  <dcterms:modified xsi:type="dcterms:W3CDTF">2023-09-20T13:52:49Z</dcterms:modified>
</cp:coreProperties>
</file>